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   14-07 Table " sheetId="1" r:id="rId1"/>
  </sheets>
  <definedNames>
    <definedName name="_xlnm.Print_Area" localSheetId="0">'جدول    14-07 Table '!$A$1:$P$15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O11" i="1" s="1"/>
  <c r="B11" i="1"/>
  <c r="N11" i="1" s="1"/>
  <c r="P11" i="1" s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<sst xmlns="http://schemas.openxmlformats.org/spreadsheetml/2006/main" count="30" uniqueCount="18">
  <si>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</si>
  <si>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</si>
  <si>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( 2013 - 2015 )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</si>
  <si>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</si>
  <si>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</si>
  <si>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</si>
  <si>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</si>
  <si>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</si>
  <si>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</si>
  <si>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45+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</si>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</sst>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9"/>
      <color indexed="8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WinSoft Pro"/>
      <family val="2"/>
    </font>
    <font>
      <sz val="12"/>
      <color indexed="8"/>
      <name val="WinSoft Pro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WinSoft Pro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indent="1"/>
    </xf>
    <xf numFmtId="0" fontId="8" fillId="0" borderId="0" xfId="0" applyFont="1" applyBorder="1" applyAlignment="1"/>
    <xf numFmtId="0" fontId="9" fillId="0" borderId="0" xfId="0" applyFont="1" applyBorder="1" applyAlignment="1"/>
    <xf numFmtId="0" fontId="6" fillId="5" borderId="9" xfId="0" applyFont="1" applyFill="1" applyBorder="1" applyAlignment="1">
      <alignment horizontal="center" vertical="center" shrinkToFit="1"/>
    </xf>
    <xf numFmtId="3" fontId="10" fillId="5" borderId="9" xfId="0" applyNumberFormat="1" applyFont="1" applyFill="1" applyBorder="1" applyAlignment="1">
      <alignment horizontal="center" vertical="center" shrinkToFit="1" readingOrder="2"/>
    </xf>
    <xf numFmtId="3" fontId="10" fillId="5" borderId="9" xfId="0" applyNumberFormat="1" applyFont="1" applyFill="1" applyBorder="1" applyAlignment="1">
      <alignment horizontal="center" vertical="center" readingOrder="2"/>
    </xf>
    <xf numFmtId="3" fontId="10" fillId="6" borderId="9" xfId="0" applyNumberFormat="1" applyFont="1" applyFill="1" applyBorder="1" applyAlignment="1">
      <alignment horizontal="center" vertical="center" readingOrder="2"/>
    </xf>
    <xf numFmtId="3" fontId="6" fillId="6" borderId="9" xfId="0" applyNumberFormat="1" applyFont="1" applyFill="1" applyBorder="1" applyAlignment="1">
      <alignment horizontal="center" vertical="center" readingOrder="2"/>
    </xf>
    <xf numFmtId="0" fontId="11" fillId="0" borderId="0" xfId="0" applyFont="1" applyAlignment="1">
      <alignment horizontal="left" indent="1"/>
    </xf>
    <xf numFmtId="0" fontId="12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3" fontId="10" fillId="2" borderId="0" xfId="0" applyNumberFormat="1" applyFont="1" applyFill="1" applyBorder="1" applyAlignment="1">
      <alignment horizontal="center" vertical="center" shrinkToFit="1" readingOrder="2"/>
    </xf>
    <xf numFmtId="3" fontId="10" fillId="2" borderId="0" xfId="0" applyNumberFormat="1" applyFont="1" applyFill="1" applyBorder="1" applyAlignment="1">
      <alignment horizontal="center" vertical="center" readingOrder="2"/>
    </xf>
    <xf numFmtId="3" fontId="6" fillId="2" borderId="0" xfId="0" applyNumberFormat="1" applyFont="1" applyFill="1" applyBorder="1" applyAlignment="1">
      <alignment horizontal="center" vertical="center" readingOrder="2"/>
    </xf>
    <xf numFmtId="0" fontId="6" fillId="5" borderId="10" xfId="0" applyFont="1" applyFill="1" applyBorder="1" applyAlignment="1">
      <alignment horizontal="center" vertical="center" shrinkToFit="1"/>
    </xf>
    <xf numFmtId="3" fontId="10" fillId="5" borderId="10" xfId="0" applyNumberFormat="1" applyFont="1" applyFill="1" applyBorder="1" applyAlignment="1">
      <alignment horizontal="center" vertical="center" shrinkToFit="1" readingOrder="2"/>
    </xf>
    <xf numFmtId="3" fontId="10" fillId="5" borderId="10" xfId="0" applyNumberFormat="1" applyFont="1" applyFill="1" applyBorder="1" applyAlignment="1">
      <alignment horizontal="center" vertical="center" readingOrder="2"/>
    </xf>
    <xf numFmtId="3" fontId="1" fillId="5" borderId="10" xfId="0" applyNumberFormat="1" applyFont="1" applyFill="1" applyBorder="1" applyAlignment="1">
      <alignment horizontal="center" vertical="center" readingOrder="2"/>
    </xf>
    <xf numFmtId="3" fontId="6" fillId="5" borderId="10" xfId="0" applyNumberFormat="1" applyFont="1" applyFill="1" applyBorder="1" applyAlignment="1">
      <alignment horizontal="center" vertical="center" readingOrder="2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inden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57150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671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238125</xdr:colOff>
      <xdr:row>0</xdr:row>
      <xdr:rowOff>19050</xdr:rowOff>
    </xdr:from>
    <xdr:to>
      <xdr:col>15</xdr:col>
      <xdr:colOff>638175</xdr:colOff>
      <xdr:row>0</xdr:row>
      <xdr:rowOff>628650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42450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rightToLeft="1" tabSelected="1" view="pageBreakPreview" zoomScaleNormal="75" workbookViewId="0">
      <selection activeCell="Q10" sqref="Q10"/>
    </sheetView>
  </sheetViews>
  <sheetFormatPr defaultRowHeight="1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45.28515625" style="2" customWidth="1"/>
    <col min="19" max="19" width="9.140625" style="2"/>
    <col min="20" max="20" width="11.7109375" style="2" customWidth="1"/>
    <col min="21" max="29" width="9.140625" style="2"/>
    <col min="30" max="16384" width="9.140625" style="3"/>
  </cols>
  <sheetData>
    <row r="1" spans="1:29" ht="57" customHeight="1"/>
    <row r="2" spans="1:29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8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8" customFormat="1" ht="17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8" customFormat="1" ht="10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24.95" customHeight="1">
      <c r="A6" s="11" t="s">
        <v>3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8" customFormat="1" ht="46.5" customHeight="1">
      <c r="A7" s="12" t="s">
        <v>4</v>
      </c>
      <c r="B7" s="13" t="s">
        <v>5</v>
      </c>
      <c r="C7" s="14"/>
      <c r="D7" s="13" t="s">
        <v>6</v>
      </c>
      <c r="E7" s="14"/>
      <c r="F7" s="13" t="s">
        <v>7</v>
      </c>
      <c r="G7" s="14"/>
      <c r="H7" s="13" t="s">
        <v>8</v>
      </c>
      <c r="I7" s="14"/>
      <c r="J7" s="13" t="s">
        <v>9</v>
      </c>
      <c r="K7" s="14"/>
      <c r="L7" s="13" t="s">
        <v>10</v>
      </c>
      <c r="M7" s="15"/>
      <c r="N7" s="16" t="s">
        <v>11</v>
      </c>
      <c r="O7" s="17"/>
      <c r="P7" s="17"/>
      <c r="Q7" s="18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23" customFormat="1" ht="58.5" customHeight="1">
      <c r="A8" s="19" t="s">
        <v>12</v>
      </c>
      <c r="B8" s="47" t="s">
        <v>13</v>
      </c>
      <c r="C8" s="47" t="s">
        <v>14</v>
      </c>
      <c r="D8" s="47" t="s">
        <v>13</v>
      </c>
      <c r="E8" s="47" t="s">
        <v>14</v>
      </c>
      <c r="F8" s="47" t="s">
        <v>13</v>
      </c>
      <c r="G8" s="47" t="s">
        <v>14</v>
      </c>
      <c r="H8" s="47" t="s">
        <v>13</v>
      </c>
      <c r="I8" s="47" t="s">
        <v>14</v>
      </c>
      <c r="J8" s="47" t="s">
        <v>13</v>
      </c>
      <c r="K8" s="47" t="s">
        <v>14</v>
      </c>
      <c r="L8" s="47" t="s">
        <v>13</v>
      </c>
      <c r="M8" s="48" t="s">
        <v>14</v>
      </c>
      <c r="N8" s="49" t="s">
        <v>13</v>
      </c>
      <c r="O8" s="20" t="s">
        <v>14</v>
      </c>
      <c r="P8" s="20" t="s">
        <v>15</v>
      </c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30" customFormat="1" ht="55.5" customHeight="1">
      <c r="A9" s="24">
        <v>2013</v>
      </c>
      <c r="B9" s="25">
        <v>279</v>
      </c>
      <c r="C9" s="25">
        <v>29</v>
      </c>
      <c r="D9" s="25">
        <v>3491</v>
      </c>
      <c r="E9" s="25">
        <v>361</v>
      </c>
      <c r="F9" s="26">
        <v>8142</v>
      </c>
      <c r="G9" s="26">
        <v>1048</v>
      </c>
      <c r="H9" s="27">
        <v>17804</v>
      </c>
      <c r="I9" s="27">
        <v>2104</v>
      </c>
      <c r="J9" s="27">
        <v>8044</v>
      </c>
      <c r="K9" s="27">
        <v>507</v>
      </c>
      <c r="L9" s="27">
        <v>2183</v>
      </c>
      <c r="M9" s="27">
        <v>151</v>
      </c>
      <c r="N9" s="28">
        <v>39943</v>
      </c>
      <c r="O9" s="28">
        <v>4200</v>
      </c>
      <c r="P9" s="28">
        <v>44143</v>
      </c>
      <c r="Q9" s="2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30" customFormat="1" ht="55.5" customHeight="1">
      <c r="A10" s="31">
        <v>2014</v>
      </c>
      <c r="B10" s="32">
        <v>279</v>
      </c>
      <c r="C10" s="32">
        <v>19</v>
      </c>
      <c r="D10" s="32">
        <v>3711</v>
      </c>
      <c r="E10" s="32">
        <v>317</v>
      </c>
      <c r="F10" s="33">
        <v>9022</v>
      </c>
      <c r="G10" s="33">
        <v>1152</v>
      </c>
      <c r="H10" s="33">
        <v>21729</v>
      </c>
      <c r="I10" s="33">
        <v>3183</v>
      </c>
      <c r="J10" s="33">
        <v>10666</v>
      </c>
      <c r="K10" s="33">
        <v>806</v>
      </c>
      <c r="L10" s="33">
        <v>2455</v>
      </c>
      <c r="M10" s="33">
        <v>270</v>
      </c>
      <c r="N10" s="34">
        <v>47862</v>
      </c>
      <c r="O10" s="34">
        <v>5747</v>
      </c>
      <c r="P10" s="34">
        <v>53609</v>
      </c>
      <c r="Q10" s="2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30" customFormat="1" ht="55.5" customHeight="1">
      <c r="A11" s="35">
        <v>2015</v>
      </c>
      <c r="B11" s="36">
        <f>(59+90+69+61)</f>
        <v>279</v>
      </c>
      <c r="C11" s="36">
        <f>(6+8+8+5)</f>
        <v>27</v>
      </c>
      <c r="D11" s="36">
        <f>(1011+1034+805+1134)</f>
        <v>3984</v>
      </c>
      <c r="E11" s="36">
        <f>(86+123+86+133)</f>
        <v>428</v>
      </c>
      <c r="F11" s="37">
        <f>(2122+2450+1857+2722)</f>
        <v>9151</v>
      </c>
      <c r="G11" s="37">
        <f>(286+333+313+433)</f>
        <v>1365</v>
      </c>
      <c r="H11" s="37">
        <f>(5151+7641+4914+7461)</f>
        <v>25167</v>
      </c>
      <c r="I11" s="37">
        <f>(798+1313+861+1251)</f>
        <v>4223</v>
      </c>
      <c r="J11" s="37">
        <f>(2420+4544+2565+4075)</f>
        <v>13604</v>
      </c>
      <c r="K11" s="37">
        <f>(222+411+286+391)</f>
        <v>1310</v>
      </c>
      <c r="L11" s="37">
        <f>(670+678+508+586)</f>
        <v>2442</v>
      </c>
      <c r="M11" s="38">
        <f>(101+80+81+83)</f>
        <v>345</v>
      </c>
      <c r="N11" s="39">
        <f>(B11+D11+F11+H11+J11+2442)</f>
        <v>54627</v>
      </c>
      <c r="O11" s="39">
        <f>(C11+E11+G11+I11+K11+345)</f>
        <v>7698</v>
      </c>
      <c r="P11" s="39">
        <f>(N11+O11)</f>
        <v>62325</v>
      </c>
      <c r="Q11" s="2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30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2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46" customFormat="1" ht="12.75" customHeight="1">
      <c r="A13" s="40" t="s">
        <v>16</v>
      </c>
      <c r="B13" s="40"/>
      <c r="C13" s="40"/>
      <c r="D13" s="40"/>
      <c r="E13" s="40"/>
      <c r="F13" s="40"/>
      <c r="G13" s="40"/>
      <c r="H13" s="40"/>
      <c r="I13" s="40"/>
      <c r="J13" s="40"/>
      <c r="K13" s="41" t="s">
        <v>17</v>
      </c>
      <c r="L13" s="41"/>
      <c r="M13" s="41"/>
      <c r="N13" s="41"/>
      <c r="O13" s="41"/>
      <c r="P13" s="41"/>
      <c r="Q13" s="42"/>
      <c r="R13" s="43"/>
      <c r="S13" s="44"/>
      <c r="T13" s="45"/>
      <c r="U13" s="45"/>
      <c r="V13" s="45"/>
      <c r="W13" s="44"/>
      <c r="X13" s="44"/>
      <c r="Y13" s="44"/>
      <c r="Z13" s="44"/>
      <c r="AA13" s="44"/>
      <c r="AB13" s="44"/>
      <c r="AC13" s="44"/>
    </row>
    <row r="14" spans="1:29" s="30" customFormat="1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30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3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3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3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3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3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3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3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s="3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2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0114AFB-41A7-4C9B-8B06-63176BD37309}"/>
</file>

<file path=customXml/itemProps2.xml><?xml version="1.0" encoding="utf-8"?>
<ds:datastoreItem xmlns:ds="http://schemas.openxmlformats.org/officeDocument/2006/customXml" ds:itemID="{5C1ABE20-61FD-4201-9181-B8C8F10E363F}"/>
</file>

<file path=customXml/itemProps3.xml><?xml version="1.0" encoding="utf-8"?>
<ds:datastoreItem xmlns:ds="http://schemas.openxmlformats.org/officeDocument/2006/customXml" ds:itemID="{5F2EDB82-E2A0-4254-A545-3A6618C70C27}"/>
</file>

<file path=customXml/itemProps4.xml><?xml version="1.0" encoding="utf-8"?>
<ds:datastoreItem xmlns:ds="http://schemas.openxmlformats.org/officeDocument/2006/customXml" ds:itemID="{A8412D9D-953E-43C5-A96D-A5E732D99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 </dc:title>
  <dc:creator>Afaf Kamal Mahmood</dc:creator>
  <cp:lastModifiedBy>Afaf Kamal Mahmood</cp:lastModifiedBy>
  <cp:lastPrinted>2016-05-01T05:34:27Z</cp:lastPrinted>
  <dcterms:created xsi:type="dcterms:W3CDTF">2016-05-01T05:32:55Z</dcterms:created>
  <dcterms:modified xsi:type="dcterms:W3CDTF">2016-05-01T05:35:06Z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